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<sst xmlns="http://schemas.openxmlformats.org/spreadsheetml/2006/main" count="9" uniqueCount="9">
  <si>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Т1</t>
  </si>
  <si>
    <t>Т2</t>
  </si>
  <si>
    <t xml:space="preserve">Гамма </t>
  </si>
  <si>
    <t>q</t>
  </si>
  <si>
    <t>g</t>
  </si>
  <si>
    <t>K</t>
  </si>
  <si>
    <t>qv</t>
  </si>
  <si>
    <t>Додаток 1 до розрахунку норм</t>
  </si>
  <si>
    <t>Додаток 2 до розрахунку норм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</si>
</sst>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2"/>
      <name val="Calibri"/>
      <family val="0"/>
    </font>
    <font>
      <b/>
      <sz val="9"/>
      <color indexed="54"/>
      <name val="Calibri"/>
      <family val="0"/>
    </font>
    <font>
      <sz val="9"/>
      <color indexed="54"/>
      <name val="Calibri"/>
      <family val="0"/>
    </font>
    <font>
      <vertAlign val="superscript"/>
      <sz val="9"/>
      <color indexed="54"/>
      <name val="Calibri"/>
      <family val="0"/>
    </font>
    <font>
      <b/>
      <sz val="12"/>
      <color indexed="54"/>
      <name val="Calibri"/>
      <family val="0"/>
    </font>
    <font>
      <sz val="11"/>
      <name val="Calibri"/>
      <family val="0"/>
    </font>
    <font>
      <vertAlign val="superscript"/>
      <sz val="9"/>
      <color indexed="62"/>
      <name val="Calibri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right" vertical="center" textRotation="180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Залежність коефіцієнта К від величини споживання гарячої води одним мешканцем за добу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3175"/>
          <c:w val="0.920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y = 8.9187x</a:t>
                    </a:r>
                    <a:r>
                      <a:rPr lang="en-US" cap="none" sz="900" b="0" i="0" u="none" baseline="3000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-0.442</a:t>
                    </a: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
R² = 0.9467</a:t>
                    </a:r>
                  </a:p>
                </c:rich>
              </c:tx>
              <c:numFmt formatCode="General"/>
            </c:trendlineLbl>
          </c:trendline>
          <c:xVal>
            <c:numRef>
              <c:f>Лист1!$F$2:$AA$2</c:f>
              <c:numCache/>
            </c:numRef>
          </c:xVal>
          <c:yVal>
            <c:numRef>
              <c:f>Лист1!$F$4:$AA$4</c:f>
              <c:numCache/>
            </c:numRef>
          </c:yVal>
          <c:smooth val="0"/>
        </c:ser>
        <c:axId val="26782284"/>
        <c:axId val="39713965"/>
      </c:scatterChart>
      <c:valAx>
        <c:axId val="26782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Обсяг споживання гарячої води одним мешканцем, л/добу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713965"/>
        <c:crosses val="autoZero"/>
        <c:crossBetween val="midCat"/>
        <c:dispUnits/>
      </c:valAx>
      <c:valAx>
        <c:axId val="39713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Коефіцієнт  К</a:t>
                </a:r>
              </a:p>
            </c:rich>
          </c:tx>
          <c:layout>
            <c:manualLayout>
              <c:xMode val="factor"/>
              <c:yMode val="factor"/>
              <c:x val="-0.009"/>
              <c:y val="0.0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26782284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Норма витрат теплової енергії в міжопалювальному періоді на забезпечення відпуску            1м3 гарячої води  в багатоквартирному будинку, обладнаному рушникосушильниками  </a:t>
            </a:r>
          </a:p>
        </c:rich>
      </c:tx>
      <c:layout>
        <c:manualLayout>
          <c:xMode val="factor"/>
          <c:yMode val="factor"/>
          <c:x val="0.024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75"/>
          <c:w val="0.9347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33CCCC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Лист1!$F$2:$AA$2</c:f>
              <c:numCache/>
            </c:numRef>
          </c:xVal>
          <c:yVal>
            <c:numRef>
              <c:f>Лист1!$F$7:$AA$7</c:f>
              <c:numCache/>
            </c:numRef>
          </c:yVal>
          <c:smooth val="0"/>
        </c:ser>
        <c:axId val="21881366"/>
        <c:axId val="62714567"/>
      </c:scatterChart>
      <c:valAx>
        <c:axId val="2188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Обсяг споживання гарячої води одним мешканцем, л/добу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714567"/>
        <c:crosses val="autoZero"/>
        <c:crossBetween val="midCat"/>
        <c:dispUnits/>
      </c:valAx>
      <c:valAx>
        <c:axId val="62714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q,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Гкал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4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21881366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Норма витрат теплової енергії в опалювальному періоді на забезпечення відпуску 1 м3 гарячої води в багатоквартирному будинку, обладнаному рушникосушильниками </a:t>
            </a:r>
          </a:p>
        </c:rich>
      </c:tx>
      <c:layout>
        <c:manualLayout>
          <c:xMode val="factor"/>
          <c:yMode val="factor"/>
          <c:x val="0.038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"/>
          <c:w val="0.935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y = 0.441x</a:t>
                    </a:r>
                    <a:r>
                      <a:rPr lang="en-US" cap="none" sz="900" b="0" i="0" u="none" baseline="3000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-0.442</a:t>
                    </a: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</a:p>
                </c:rich>
              </c:tx>
              <c:numFmt formatCode="General"/>
            </c:trendlineLbl>
          </c:trendline>
          <c:xVal>
            <c:numRef>
              <c:f>Лист1!$F$2:$AA$2</c:f>
              <c:numCache/>
            </c:numRef>
          </c:xVal>
          <c:yVal>
            <c:numRef>
              <c:f>Лист1!$F$6:$AA$6</c:f>
              <c:numCache/>
            </c:numRef>
          </c:yVal>
          <c:smooth val="0"/>
        </c:ser>
        <c:axId val="27560192"/>
        <c:axId val="46715137"/>
      </c:scatterChart>
      <c:valAx>
        <c:axId val="27560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Обсяг споживання гарячої води одним мешканцем, л/добу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715137"/>
        <c:crosses val="autoZero"/>
        <c:crossBetween val="midCat"/>
        <c:dispUnits/>
      </c:valAx>
      <c:valAx>
        <c:axId val="46715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q,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Гкал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27560192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95250</xdr:rowOff>
    </xdr:from>
    <xdr:to>
      <xdr:col>12</xdr:col>
      <xdr:colOff>561975</xdr:colOff>
      <xdr:row>31</xdr:row>
      <xdr:rowOff>85725</xdr:rowOff>
    </xdr:to>
    <xdr:graphicFrame>
      <xdr:nvGraphicFramePr>
        <xdr:cNvPr id="1" name="Диаграмма 4"/>
        <xdr:cNvGraphicFramePr/>
      </xdr:nvGraphicFramePr>
      <xdr:xfrm>
        <a:off x="381000" y="2190750"/>
        <a:ext cx="7267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65</xdr:row>
      <xdr:rowOff>133350</xdr:rowOff>
    </xdr:from>
    <xdr:to>
      <xdr:col>13</xdr:col>
      <xdr:colOff>276225</xdr:colOff>
      <xdr:row>88</xdr:row>
      <xdr:rowOff>76200</xdr:rowOff>
    </xdr:to>
    <xdr:graphicFrame>
      <xdr:nvGraphicFramePr>
        <xdr:cNvPr id="2" name="Диаграмма 7"/>
        <xdr:cNvGraphicFramePr/>
      </xdr:nvGraphicFramePr>
      <xdr:xfrm>
        <a:off x="447675" y="13173075"/>
        <a:ext cx="79343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37</xdr:row>
      <xdr:rowOff>95250</xdr:rowOff>
    </xdr:from>
    <xdr:to>
      <xdr:col>13</xdr:col>
      <xdr:colOff>276225</xdr:colOff>
      <xdr:row>60</xdr:row>
      <xdr:rowOff>47625</xdr:rowOff>
    </xdr:to>
    <xdr:graphicFrame>
      <xdr:nvGraphicFramePr>
        <xdr:cNvPr id="3" name="Диаграмма 9"/>
        <xdr:cNvGraphicFramePr/>
      </xdr:nvGraphicFramePr>
      <xdr:xfrm>
        <a:off x="447675" y="7143750"/>
        <a:ext cx="79343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PageLayoutView="0" workbookViewId="0" topLeftCell="A79">
      <selection activeCell="M96" sqref="M96"/>
    </sheetView>
  </sheetViews>
  <sheetFormatPr defaultColWidth="9.140625" defaultRowHeight="15"/>
  <cols>
    <col min="1" max="1" width="5.7109375" style="0" customWidth="1"/>
    <col min="13" max="13" width="15.28125" style="0" customWidth="1"/>
    <col min="14" max="14" width="9.00390625" style="0" customWidth="1"/>
  </cols>
  <sheetData>
    <row r="1" spans="1:5" ht="15">
      <c r="A1" s="1" t="s">
        <v>5</v>
      </c>
      <c r="B1" s="1" t="s">
        <v>0</v>
      </c>
      <c r="C1" s="1" t="s">
        <v>1</v>
      </c>
      <c r="D1" s="1" t="s">
        <v>2</v>
      </c>
      <c r="E1" s="1" t="s">
        <v>4</v>
      </c>
    </row>
    <row r="2" spans="1:27" ht="15">
      <c r="A2">
        <v>1.2</v>
      </c>
      <c r="B2">
        <v>55</v>
      </c>
      <c r="C2">
        <v>5</v>
      </c>
      <c r="D2">
        <v>0.989</v>
      </c>
      <c r="E2">
        <v>115</v>
      </c>
      <c r="F2">
        <v>5</v>
      </c>
      <c r="G2">
        <v>7</v>
      </c>
      <c r="H2">
        <v>10</v>
      </c>
      <c r="I2">
        <v>12</v>
      </c>
      <c r="J2">
        <v>15</v>
      </c>
      <c r="K2">
        <v>20</v>
      </c>
      <c r="L2">
        <v>25</v>
      </c>
      <c r="M2">
        <v>30</v>
      </c>
      <c r="N2">
        <v>35</v>
      </c>
      <c r="O2">
        <v>40</v>
      </c>
      <c r="P2">
        <v>45</v>
      </c>
      <c r="Q2">
        <v>50</v>
      </c>
      <c r="R2">
        <v>55</v>
      </c>
      <c r="S2">
        <v>60</v>
      </c>
      <c r="T2">
        <v>70</v>
      </c>
      <c r="U2">
        <v>80</v>
      </c>
      <c r="V2">
        <v>90</v>
      </c>
      <c r="W2">
        <v>100</v>
      </c>
      <c r="X2">
        <v>107</v>
      </c>
      <c r="Y2">
        <v>115</v>
      </c>
      <c r="Z2">
        <v>125</v>
      </c>
      <c r="AA2">
        <v>150</v>
      </c>
    </row>
    <row r="3" spans="1:27" ht="15">
      <c r="A3" t="s">
        <v>3</v>
      </c>
      <c r="B3">
        <f>A2*(B2-C2)*D2/1000</f>
        <v>0.05934</v>
      </c>
      <c r="C3">
        <f>B3-B4</f>
        <v>0.009889999999999996</v>
      </c>
      <c r="E3">
        <f aca="true" t="shared" si="0" ref="E3:J3">$C3*$E$2/E2</f>
        <v>0.009889999999999996</v>
      </c>
      <c r="F3">
        <f t="shared" si="0"/>
        <v>0.22746999999999992</v>
      </c>
      <c r="G3">
        <f t="shared" si="0"/>
        <v>0.1624785714285714</v>
      </c>
      <c r="H3">
        <f t="shared" si="0"/>
        <v>0.11373499999999996</v>
      </c>
      <c r="I3">
        <f t="shared" si="0"/>
        <v>0.09477916666666664</v>
      </c>
      <c r="J3">
        <f t="shared" si="0"/>
        <v>0.07582333333333331</v>
      </c>
      <c r="K3">
        <f aca="true" t="shared" si="1" ref="K3:AA3">$C3*$E$2/K2</f>
        <v>0.05686749999999998</v>
      </c>
      <c r="L3">
        <f t="shared" si="1"/>
        <v>0.045493999999999986</v>
      </c>
      <c r="M3">
        <f t="shared" si="1"/>
        <v>0.037911666666666656</v>
      </c>
      <c r="N3">
        <f t="shared" si="1"/>
        <v>0.032495714285714274</v>
      </c>
      <c r="O3">
        <f t="shared" si="1"/>
        <v>0.02843374999999999</v>
      </c>
      <c r="P3">
        <f t="shared" si="1"/>
        <v>0.025274444444444436</v>
      </c>
      <c r="Q3">
        <f t="shared" si="1"/>
        <v>0.022746999999999993</v>
      </c>
      <c r="R3">
        <f t="shared" si="1"/>
        <v>0.020679090909090904</v>
      </c>
      <c r="S3">
        <f t="shared" si="1"/>
        <v>0.018955833333333328</v>
      </c>
      <c r="T3">
        <f t="shared" si="1"/>
        <v>0.016247857142857137</v>
      </c>
      <c r="U3">
        <f t="shared" si="1"/>
        <v>0.014216874999999995</v>
      </c>
      <c r="V3">
        <f t="shared" si="1"/>
        <v>0.012637222222222218</v>
      </c>
      <c r="W3">
        <f t="shared" si="1"/>
        <v>0.011373499999999996</v>
      </c>
      <c r="X3">
        <f t="shared" si="1"/>
        <v>0.010629439252336446</v>
      </c>
      <c r="Y3">
        <f t="shared" si="1"/>
        <v>0.009889999999999996</v>
      </c>
      <c r="Z3">
        <f t="shared" si="1"/>
        <v>0.009098799999999997</v>
      </c>
      <c r="AA3">
        <f t="shared" si="1"/>
        <v>0.007582333333333331</v>
      </c>
    </row>
    <row r="4" spans="1:27" ht="15">
      <c r="A4" t="s">
        <v>6</v>
      </c>
      <c r="B4">
        <f>($B$2-$C$2)*$D$2/1000</f>
        <v>0.04945</v>
      </c>
      <c r="E4" s="2">
        <f aca="true" t="shared" si="2" ref="E4:J4">($B4+E3)/$B4</f>
        <v>1.2</v>
      </c>
      <c r="F4" s="2">
        <f t="shared" si="2"/>
        <v>5.599999999999999</v>
      </c>
      <c r="G4" s="2">
        <f t="shared" si="2"/>
        <v>4.285714285714285</v>
      </c>
      <c r="H4" s="2">
        <f t="shared" si="2"/>
        <v>3.2999999999999994</v>
      </c>
      <c r="I4" s="2">
        <f t="shared" si="2"/>
        <v>2.916666666666666</v>
      </c>
      <c r="J4" s="2">
        <f t="shared" si="2"/>
        <v>2.533333333333333</v>
      </c>
      <c r="K4" s="2">
        <f aca="true" t="shared" si="3" ref="K4:AA4">($B4+K3)/$B4</f>
        <v>2.1499999999999995</v>
      </c>
      <c r="L4" s="2">
        <f t="shared" si="3"/>
        <v>1.9199999999999997</v>
      </c>
      <c r="M4" s="2">
        <f t="shared" si="3"/>
        <v>1.7666666666666664</v>
      </c>
      <c r="N4" s="2">
        <f t="shared" si="3"/>
        <v>1.6571428571428568</v>
      </c>
      <c r="O4" s="2">
        <f t="shared" si="3"/>
        <v>1.5749999999999997</v>
      </c>
      <c r="P4" s="2">
        <f t="shared" si="3"/>
        <v>1.511111111111111</v>
      </c>
      <c r="Q4" s="2">
        <f t="shared" si="3"/>
        <v>1.46</v>
      </c>
      <c r="R4" s="2">
        <f t="shared" si="3"/>
        <v>1.418181818181818</v>
      </c>
      <c r="S4" s="2">
        <f t="shared" si="3"/>
        <v>1.3833333333333333</v>
      </c>
      <c r="T4" s="2">
        <f t="shared" si="3"/>
        <v>1.3285714285714285</v>
      </c>
      <c r="U4" s="2">
        <f t="shared" si="3"/>
        <v>1.2874999999999999</v>
      </c>
      <c r="V4" s="2">
        <f t="shared" si="3"/>
        <v>1.2555555555555555</v>
      </c>
      <c r="W4" s="2">
        <f t="shared" si="3"/>
        <v>1.23</v>
      </c>
      <c r="X4" s="2">
        <f t="shared" si="3"/>
        <v>1.2149532710280373</v>
      </c>
      <c r="Y4" s="2">
        <f t="shared" si="3"/>
        <v>1.2</v>
      </c>
      <c r="Z4" s="2">
        <f t="shared" si="3"/>
        <v>1.184</v>
      </c>
      <c r="AA4" s="2">
        <f t="shared" si="3"/>
        <v>1.1533333333333333</v>
      </c>
    </row>
    <row r="5" spans="2:27" ht="15">
      <c r="B5">
        <f>($B$2-15)*$D$2/1000</f>
        <v>0.039560000000000005</v>
      </c>
      <c r="E5">
        <f>($B$2-$C$2)*$D$2/1000</f>
        <v>0.04945</v>
      </c>
      <c r="F5">
        <f aca="true" t="shared" si="4" ref="F5:AA5">($B$2-$C$2)*$D$2/1000</f>
        <v>0.04945</v>
      </c>
      <c r="G5">
        <f t="shared" si="4"/>
        <v>0.04945</v>
      </c>
      <c r="H5">
        <f t="shared" si="4"/>
        <v>0.04945</v>
      </c>
      <c r="I5">
        <f t="shared" si="4"/>
        <v>0.04945</v>
      </c>
      <c r="J5">
        <f t="shared" si="4"/>
        <v>0.04945</v>
      </c>
      <c r="K5">
        <f t="shared" si="4"/>
        <v>0.04945</v>
      </c>
      <c r="L5">
        <f t="shared" si="4"/>
        <v>0.04945</v>
      </c>
      <c r="M5">
        <f t="shared" si="4"/>
        <v>0.04945</v>
      </c>
      <c r="N5">
        <f t="shared" si="4"/>
        <v>0.04945</v>
      </c>
      <c r="O5">
        <f t="shared" si="4"/>
        <v>0.04945</v>
      </c>
      <c r="P5">
        <f t="shared" si="4"/>
        <v>0.04945</v>
      </c>
      <c r="Q5">
        <f t="shared" si="4"/>
        <v>0.04945</v>
      </c>
      <c r="R5">
        <f t="shared" si="4"/>
        <v>0.04945</v>
      </c>
      <c r="S5">
        <f t="shared" si="4"/>
        <v>0.04945</v>
      </c>
      <c r="T5">
        <f t="shared" si="4"/>
        <v>0.04945</v>
      </c>
      <c r="U5">
        <f t="shared" si="4"/>
        <v>0.04945</v>
      </c>
      <c r="V5">
        <f t="shared" si="4"/>
        <v>0.04945</v>
      </c>
      <c r="W5">
        <f t="shared" si="4"/>
        <v>0.04945</v>
      </c>
      <c r="X5">
        <f t="shared" si="4"/>
        <v>0.04945</v>
      </c>
      <c r="Y5">
        <f t="shared" si="4"/>
        <v>0.04945</v>
      </c>
      <c r="Z5">
        <f t="shared" si="4"/>
        <v>0.04945</v>
      </c>
      <c r="AA5">
        <f t="shared" si="4"/>
        <v>0.04945</v>
      </c>
    </row>
    <row r="6" spans="5:27" ht="15">
      <c r="E6" s="3">
        <f>E5*E4</f>
        <v>0.05934</v>
      </c>
      <c r="F6" s="3">
        <f aca="true" t="shared" si="5" ref="F6:AA6">F5*F4</f>
        <v>0.27691999999999994</v>
      </c>
      <c r="G6" s="3">
        <f t="shared" si="5"/>
        <v>0.21192857142857138</v>
      </c>
      <c r="H6" s="3">
        <f t="shared" si="5"/>
        <v>0.16318499999999997</v>
      </c>
      <c r="I6" s="3">
        <f t="shared" si="5"/>
        <v>0.14422916666666663</v>
      </c>
      <c r="J6" s="3">
        <f t="shared" si="5"/>
        <v>0.12527333333333332</v>
      </c>
      <c r="K6" s="3">
        <f t="shared" si="5"/>
        <v>0.10631749999999998</v>
      </c>
      <c r="L6" s="3">
        <f t="shared" si="5"/>
        <v>0.09494399999999999</v>
      </c>
      <c r="M6" s="3">
        <f t="shared" si="5"/>
        <v>0.08736166666666666</v>
      </c>
      <c r="N6" s="3">
        <f t="shared" si="5"/>
        <v>0.08194571428571427</v>
      </c>
      <c r="O6" s="3">
        <f t="shared" si="5"/>
        <v>0.07788374999999999</v>
      </c>
      <c r="P6" s="3">
        <f t="shared" si="5"/>
        <v>0.07472444444444444</v>
      </c>
      <c r="Q6" s="3">
        <f t="shared" si="5"/>
        <v>0.072197</v>
      </c>
      <c r="R6" s="3">
        <f t="shared" si="5"/>
        <v>0.0701290909090909</v>
      </c>
      <c r="S6" s="3">
        <f t="shared" si="5"/>
        <v>0.06840583333333333</v>
      </c>
      <c r="T6" s="3">
        <f t="shared" si="5"/>
        <v>0.06569785714285714</v>
      </c>
      <c r="U6" s="3">
        <f t="shared" si="5"/>
        <v>0.063666875</v>
      </c>
      <c r="V6" s="3">
        <f t="shared" si="5"/>
        <v>0.062087222222222224</v>
      </c>
      <c r="W6" s="3">
        <f t="shared" si="5"/>
        <v>0.0608235</v>
      </c>
      <c r="X6" s="3">
        <f t="shared" si="5"/>
        <v>0.06007943925233645</v>
      </c>
      <c r="Y6" s="3">
        <f t="shared" si="5"/>
        <v>0.05934</v>
      </c>
      <c r="Z6" s="3">
        <f t="shared" si="5"/>
        <v>0.0585488</v>
      </c>
      <c r="AA6" s="3">
        <f t="shared" si="5"/>
        <v>0.05703233333333333</v>
      </c>
    </row>
    <row r="7" spans="5:27" ht="15">
      <c r="E7" s="3">
        <f>E4*$B$5</f>
        <v>0.04747200000000001</v>
      </c>
      <c r="F7" s="3">
        <f aca="true" t="shared" si="6" ref="F7:AA7">F4*$B$5</f>
        <v>0.22153599999999998</v>
      </c>
      <c r="G7" s="3">
        <f t="shared" si="6"/>
        <v>0.16954285714285713</v>
      </c>
      <c r="H7" s="3">
        <f t="shared" si="6"/>
        <v>0.130548</v>
      </c>
      <c r="I7" s="3">
        <f t="shared" si="6"/>
        <v>0.11538333333333332</v>
      </c>
      <c r="J7" s="3">
        <f t="shared" si="6"/>
        <v>0.10021866666666668</v>
      </c>
      <c r="K7" s="3">
        <f t="shared" si="6"/>
        <v>0.08505399999999999</v>
      </c>
      <c r="L7" s="3">
        <f t="shared" si="6"/>
        <v>0.0759552</v>
      </c>
      <c r="M7" s="3">
        <f t="shared" si="6"/>
        <v>0.06988933333333333</v>
      </c>
      <c r="N7" s="3">
        <f t="shared" si="6"/>
        <v>0.06555657142857142</v>
      </c>
      <c r="O7" s="3">
        <f t="shared" si="6"/>
        <v>0.062306999999999994</v>
      </c>
      <c r="P7" s="3">
        <f t="shared" si="6"/>
        <v>0.05977955555555556</v>
      </c>
      <c r="Q7" s="3">
        <f t="shared" si="6"/>
        <v>0.057757600000000006</v>
      </c>
      <c r="R7" s="3">
        <f t="shared" si="6"/>
        <v>0.056103272727272724</v>
      </c>
      <c r="S7" s="3">
        <f t="shared" si="6"/>
        <v>0.05472466666666667</v>
      </c>
      <c r="T7" s="3">
        <f t="shared" si="6"/>
        <v>0.05255828571428572</v>
      </c>
      <c r="U7" s="3">
        <f t="shared" si="6"/>
        <v>0.0509335</v>
      </c>
      <c r="V7" s="3">
        <f t="shared" si="6"/>
        <v>0.049669777777777785</v>
      </c>
      <c r="W7" s="3">
        <f t="shared" si="6"/>
        <v>0.0486588</v>
      </c>
      <c r="X7" s="3">
        <f t="shared" si="6"/>
        <v>0.04806355140186916</v>
      </c>
      <c r="Y7" s="3">
        <f t="shared" si="6"/>
        <v>0.04747200000000001</v>
      </c>
      <c r="Z7" s="3">
        <f t="shared" si="6"/>
        <v>0.046839040000000005</v>
      </c>
      <c r="AA7" s="3">
        <f t="shared" si="6"/>
        <v>0.045625866666666674</v>
      </c>
    </row>
    <row r="62" spans="13:14" ht="66.75" customHeight="1">
      <c r="M62" s="5" t="s">
        <v>7</v>
      </c>
      <c r="N62" s="6"/>
    </row>
    <row r="68" ht="15.75">
      <c r="B68" s="4"/>
    </row>
    <row r="69" ht="15.75">
      <c r="B69" s="4"/>
    </row>
    <row r="90" ht="21.75" customHeight="1"/>
    <row r="91" spans="13:14" ht="67.5" customHeight="1">
      <c r="M91" s="5" t="s">
        <v>8</v>
      </c>
      <c r="N91" s="7"/>
    </row>
  </sheetData>
  <sheetProtection/>
  <mergeCells count="2">
    <mergeCell ref="M62:N62"/>
    <mergeCell ref="M91:N9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Admin</cp:lastModifiedBy>
  <cp:lastPrinted>2018-03-05T12:30:17Z</cp:lastPrinted>
  <dcterms:created xsi:type="dcterms:W3CDTF">2018-02-22T07:10:12Z</dcterms:created>
  <dcterms:modified xsi:type="dcterms:W3CDTF">2018-03-05T12:34:24Z</dcterms:modified>
  <cp:category/>
  <cp:version/>
  <cp:contentType/>
  <cp:contentStatus/>
</cp:coreProperties>
</file>